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محاسبه NPV" sheetId="1" r:id="rId1"/>
    <sheet name="محاسبه IRR" sheetId="2" r:id="rId2"/>
    <sheet name="تحلیل حساسیت" sheetId="3" r:id="rId3"/>
    <sheet name="محاسبه اقساط وام" sheetId="4" r:id="rId4"/>
  </sheets>
  <calcPr calcId="145621"/>
</workbook>
</file>

<file path=xl/calcChain.xml><?xml version="1.0" encoding="utf-8"?>
<calcChain xmlns="http://schemas.openxmlformats.org/spreadsheetml/2006/main">
  <c r="C5" i="4" l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2" i="3"/>
  <c r="F9" i="1"/>
  <c r="B9" i="2"/>
  <c r="C4" i="1"/>
  <c r="D4" i="1"/>
  <c r="D5" i="1"/>
  <c r="D6" i="1"/>
  <c r="D7" i="1"/>
  <c r="D8" i="1"/>
  <c r="D3" i="1"/>
  <c r="D9" i="1" s="1"/>
  <c r="C5" i="1"/>
  <c r="C6" i="1"/>
  <c r="C7" i="1"/>
  <c r="C8" i="1"/>
  <c r="C3" i="1"/>
</calcChain>
</file>

<file path=xl/sharedStrings.xml><?xml version="1.0" encoding="utf-8"?>
<sst xmlns="http://schemas.openxmlformats.org/spreadsheetml/2006/main" count="25" uniqueCount="19">
  <si>
    <t>سال</t>
  </si>
  <si>
    <t>خالص گردش وجوه نقد</t>
  </si>
  <si>
    <t>روش نخست محاسبه npv</t>
  </si>
  <si>
    <t>P/F</t>
  </si>
  <si>
    <t xml:space="preserve">حداقل سود مورد انتظار (i)      i=10% </t>
  </si>
  <si>
    <t>NPV</t>
  </si>
  <si>
    <t>روش دوم محاسبه NPV</t>
  </si>
  <si>
    <t>IRR</t>
  </si>
  <si>
    <t>i</t>
  </si>
  <si>
    <r>
      <t>NPV</t>
    </r>
    <r>
      <rPr>
        <b/>
        <sz val="14"/>
        <color theme="1"/>
        <rFont val="B Nazanin"/>
        <charset val="178"/>
      </rPr>
      <t xml:space="preserve"> به ازای مقادیر مختلف </t>
    </r>
    <r>
      <rPr>
        <b/>
        <sz val="14"/>
        <color theme="1"/>
        <rFont val="Calibri"/>
        <family val="2"/>
        <scheme val="minor"/>
      </rPr>
      <t>i</t>
    </r>
  </si>
  <si>
    <t>مبلغ وام</t>
  </si>
  <si>
    <t>تعداد سالهای پرداخت وام</t>
  </si>
  <si>
    <t>نرخ سود وام</t>
  </si>
  <si>
    <t>نحوه پرداخت وام (ماهیانه)</t>
  </si>
  <si>
    <t>اقساط ماهیانه وام</t>
  </si>
  <si>
    <t>P</t>
  </si>
  <si>
    <t>n</t>
  </si>
  <si>
    <t>m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</si>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</sst>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ريال&quot;\ #,##0.00_-;[Red]&quot;ريال&quot;\ #,##0.00\-"/>
  </numFmts>
  <fonts count="9"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Border="1" applyAlignment="1"/>
    <xf numFmtId="0" fontId="1" fillId="0" borderId="0" xfId="0" applyFont="1" applyBorder="1"/>
    <xf numFmtId="0" fontId="1" fillId="0" borderId="3" xfId="0" applyFont="1" applyBorder="1"/>
    <xf numFmtId="8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/>
    <xf numFmtId="0" fontId="6" fillId="2" borderId="2" xfId="0" applyFont="1" applyFill="1" applyBorder="1"/>
    <xf numFmtId="0" fontId="3" fillId="2" borderId="0" xfId="0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8" fontId="4" fillId="0" borderId="1" xfId="0" applyNumberFormat="1" applyFont="1" applyBorder="1"/>
    <xf numFmtId="0" fontId="2" fillId="0" borderId="0" xfId="0" applyFont="1" applyAlignment="1">
      <alignment horizontal="right" vertical="center" wrapText="1" readingOrder="2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8" fontId="5" fillId="0" borderId="1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34951881014873"/>
          <c:y val="0.14843759113444152"/>
          <c:w val="0.62792935258092741"/>
          <c:h val="0.45508287542566483"/>
        </c:manualLayout>
      </c:layout>
      <c:lineChart>
        <c:grouping val="standard"/>
        <c:varyColors val="0"/>
        <c:ser>
          <c:idx val="0"/>
          <c:order val="0"/>
          <c:tx>
            <c:v>NPV</c:v>
          </c:tx>
          <c:marker>
            <c:symbol val="none"/>
          </c:marker>
          <c:val>
            <c:numRef>
              <c:f>'تحلیل حساسیت'!$D$2:$D$32</c:f>
              <c:numCache>
                <c:formatCode>"ريال"#,##0.00_);[Red]\("ريال"#,##0.00\)</c:formatCode>
                <c:ptCount val="31"/>
                <c:pt idx="0">
                  <c:v>500</c:v>
                </c:pt>
                <c:pt idx="1">
                  <c:v>456.02937179753621</c:v>
                </c:pt>
                <c:pt idx="2">
                  <c:v>414.03785255126172</c:v>
                </c:pt>
                <c:pt idx="3">
                  <c:v>373.91215615835995</c:v>
                </c:pt>
                <c:pt idx="4">
                  <c:v>335.54669930486148</c:v>
                </c:pt>
                <c:pt idx="5">
                  <c:v>298.8430011892458</c:v>
                </c:pt>
                <c:pt idx="6">
                  <c:v>263.70913566971399</c:v>
                </c:pt>
                <c:pt idx="7">
                  <c:v>230.05923078427782</c:v>
                </c:pt>
                <c:pt idx="8">
                  <c:v>197.81301112342544</c:v>
                </c:pt>
                <c:pt idx="9">
                  <c:v>166.89537900551477</c:v>
                </c:pt>
                <c:pt idx="10">
                  <c:v>137.2360308225343</c:v>
                </c:pt>
                <c:pt idx="11">
                  <c:v>108.76910529483916</c:v>
                </c:pt>
                <c:pt idx="12">
                  <c:v>81.432860703501092</c:v>
                </c:pt>
                <c:pt idx="13">
                  <c:v>55.169378462811892</c:v>
                </c:pt>
                <c:pt idx="14">
                  <c:v>29.924290657537767</c:v>
                </c:pt>
                <c:pt idx="15">
                  <c:v>5.6465294034208</c:v>
                </c:pt>
                <c:pt idx="16">
                  <c:v>-17.711903901629171</c:v>
                </c:pt>
                <c:pt idx="17">
                  <c:v>-40.196151181235336</c:v>
                </c:pt>
                <c:pt idx="18">
                  <c:v>-61.848693717430933</c:v>
                </c:pt>
                <c:pt idx="19">
                  <c:v>-82.709533048957383</c:v>
                </c:pt>
                <c:pt idx="20">
                  <c:v>-102.81635802469123</c:v>
                </c:pt>
                <c:pt idx="21">
                  <c:v>-122.20469918504534</c:v>
                </c:pt>
                <c:pt idx="22">
                  <c:v>-140.90807153558671</c:v>
                </c:pt>
                <c:pt idx="23">
                  <c:v>-158.95810667937133</c:v>
                </c:pt>
                <c:pt idx="24">
                  <c:v>-176.38467518649077</c:v>
                </c:pt>
                <c:pt idx="25">
                  <c:v>-193.21600000000001</c:v>
                </c:pt>
                <c:pt idx="26">
                  <c:v>-209.47876160581905</c:v>
                </c:pt>
                <c:pt idx="27">
                  <c:v>-225.19819562958264</c:v>
                </c:pt>
                <c:pt idx="28">
                  <c:v>-240.39818346500397</c:v>
                </c:pt>
                <c:pt idx="29">
                  <c:v>-255.10133648548765</c:v>
                </c:pt>
                <c:pt idx="30">
                  <c:v>-269.32907434290451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54560"/>
        <c:axId val="31556352"/>
      </c:lineChart>
      <c:catAx>
        <c:axId val="31554560"/>
        <c:scaling>
          <c:orientation val="minMax"/>
        </c:scaling>
        <c:delete val="0"/>
        <c:axPos val="b"/>
        <c:majorTickMark val="in"/>
        <c:minorTickMark val="cross"/>
        <c:tickLblPos val="nextTo"/>
        <c:crossAx val="31556352"/>
        <c:crosses val="autoZero"/>
        <c:auto val="1"/>
        <c:lblAlgn val="ctr"/>
        <c:lblOffset val="100"/>
        <c:noMultiLvlLbl val="0"/>
      </c:catAx>
      <c:valAx>
        <c:axId val="31556352"/>
        <c:scaling>
          <c:orientation val="minMax"/>
        </c:scaling>
        <c:delete val="0"/>
        <c:axPos val="l"/>
        <c:majorGridlines/>
        <c:numFmt formatCode="&quot;ريال&quot;#,##0.00_);[Red]\(&quot;ريال&quot;#,##0.00\)" sourceLinked="1"/>
        <c:majorTickMark val="out"/>
        <c:minorTickMark val="none"/>
        <c:tickLblPos val="nextTo"/>
        <c:crossAx val="3155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62467191601049"/>
          <c:y val="2.7585666375036455E-2"/>
          <c:w val="0.1313753280839895"/>
          <c:h val="6.142814765994313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14286</xdr:rowOff>
    </xdr:from>
    <xdr:to>
      <xdr:col>13</xdr:col>
      <xdr:colOff>561975</xdr:colOff>
      <xdr:row>15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0.89792</cdr:x>
      <cdr:y>0.39191</cdr:y>
    </cdr:from>
    <cdr:to>
      <cdr:x>0.95833</cdr:x>
      <cdr:y>0.48913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05275" y="1465189"/>
          <a:ext cx="276225" cy="363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/>
            <a:t>i</a:t>
          </a:r>
        </a:p>
      </cdr:txBody>
    </cdr:sp>
  </cdr:relSizeAnchor>
  <cdr:relSizeAnchor xmlns:cdr="http://schemas.openxmlformats.org/drawingml/2006/chartDrawing">
    <cdr:from>
      <cdr:x>0.20069</cdr:x>
      <cdr:y>0.06366</cdr:y>
    </cdr:from>
    <cdr:to>
      <cdr:x>0.33333</cdr:x>
      <cdr:y>0.16088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17574" y="174625"/>
          <a:ext cx="6064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/>
            <a:t>NPV</a:t>
          </a:r>
        </a:p>
      </cdr:txBody>
    </cdr:sp>
  </cdr:relSizeAnchor>
  <cdr:relSizeAnchor xmlns:cdr="http://schemas.openxmlformats.org/drawingml/2006/chartDrawing">
    <cdr:from>
      <cdr:x>0.29583</cdr:x>
      <cdr:y>0.42007</cdr:y>
    </cdr:from>
    <cdr:to>
      <cdr:x>0.57917</cdr:x>
      <cdr:y>0.88535</cdr:y>
    </cdr:to>
    <cdr:cxnSp macro="">
      <cdr:nvCxnSpPr>
        <cdr:cNvPr id="5" name="Curved Connector 4"/>
        <cdr:cNvCxnSpPr/>
      </cdr:nvCxnSpPr>
      <cdr:spPr>
        <a:xfrm xmlns:a="http://schemas.openxmlformats.org/drawingml/2006/main" rot="5400000">
          <a:off x="1130515" y="1792501"/>
          <a:ext cx="1739472" cy="1295402"/>
        </a:xfrm>
        <a:prstGeom xmlns:a="http://schemas.openxmlformats.org/drawingml/2006/main" prst="curvedConnector3">
          <a:avLst/>
        </a:prstGeom>
        <a:ln xmlns:a="http://schemas.openxmlformats.org/drawingml/2006/main" w="3175">
          <a:prstDash val="sysDot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0.16944</cdr:x>
      <cdr:y>0.88747</cdr:y>
    </cdr:from>
    <cdr:to>
      <cdr:x>0.47917</cdr:x>
      <cdr:y>0.9847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4700" y="3317875"/>
          <a:ext cx="1416050" cy="363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/>
            <a:t>IRR=15%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G12" sqref="G12"/>
    </sheetView>
  </sheetViews>
  <sheetFormatPr defaultRowHeight="15"/>
  <cols>
    <col min="2" max="2" width="25.28515625" customWidth="1"/>
    <col min="3" max="3" width="14" customWidth="1"/>
    <col min="4" max="4" width="17.42578125" customWidth="1"/>
    <col min="5" max="5" width="13.140625" customWidth="1"/>
  </cols>
  <sheetData>
    <row r="1" spans="1:8" ht="28.5" customHeight="1">
      <c r="A1" s="2" t="s">
        <v>4</v>
      </c>
      <c r="B1" s="2"/>
      <c r="C1" s="3" t="s">
        <v>2</v>
      </c>
      <c r="D1" s="3"/>
      <c r="E1" s="9"/>
    </row>
    <row r="2" spans="1:8" ht="39">
      <c r="A2" s="4" t="s">
        <v>0</v>
      </c>
      <c r="B2" s="4" t="s">
        <v>1</v>
      </c>
      <c r="C2" s="5" t="s">
        <v>3</v>
      </c>
      <c r="D2" s="6"/>
      <c r="E2" s="10"/>
    </row>
    <row r="3" spans="1:8" ht="21">
      <c r="A3" s="1">
        <v>0</v>
      </c>
      <c r="B3" s="1">
        <v>-1000</v>
      </c>
      <c r="C3" s="8">
        <f>(1/(1+0.1)^A3)</f>
        <v>1</v>
      </c>
      <c r="D3" s="8">
        <f>C3*B3</f>
        <v>-1000</v>
      </c>
      <c r="E3" s="11"/>
    </row>
    <row r="4" spans="1:8" ht="21">
      <c r="A4" s="1">
        <v>1</v>
      </c>
      <c r="B4" s="1">
        <v>300</v>
      </c>
      <c r="C4" s="8">
        <f>(1/(1+0.1)^A4)</f>
        <v>0.90909090909090906</v>
      </c>
      <c r="D4" s="8">
        <f t="shared" ref="D4:D8" si="0">C4*B4</f>
        <v>272.72727272727269</v>
      </c>
      <c r="E4" s="11"/>
    </row>
    <row r="5" spans="1:8" ht="21">
      <c r="A5" s="1">
        <v>2</v>
      </c>
      <c r="B5" s="1">
        <v>300</v>
      </c>
      <c r="C5" s="8">
        <f t="shared" ref="C4:C8" si="1">(1/(1+0.1)^A5)</f>
        <v>0.82644628099173545</v>
      </c>
      <c r="D5" s="8">
        <f t="shared" si="0"/>
        <v>247.93388429752065</v>
      </c>
      <c r="E5" s="11"/>
    </row>
    <row r="6" spans="1:8" ht="21">
      <c r="A6" s="1">
        <v>3</v>
      </c>
      <c r="B6" s="1">
        <v>300</v>
      </c>
      <c r="C6" s="8">
        <f t="shared" si="1"/>
        <v>0.75131480090157754</v>
      </c>
      <c r="D6" s="8">
        <f t="shared" si="0"/>
        <v>225.39444027047327</v>
      </c>
      <c r="E6" s="11"/>
    </row>
    <row r="7" spans="1:8" ht="21">
      <c r="A7" s="1">
        <v>4</v>
      </c>
      <c r="B7" s="1">
        <v>300</v>
      </c>
      <c r="C7" s="8">
        <f t="shared" si="1"/>
        <v>0.68301345536507052</v>
      </c>
      <c r="D7" s="8">
        <f t="shared" si="0"/>
        <v>204.90403660952114</v>
      </c>
      <c r="E7" s="11"/>
    </row>
    <row r="8" spans="1:8" ht="21">
      <c r="A8" s="1">
        <v>5</v>
      </c>
      <c r="B8" s="1">
        <v>300</v>
      </c>
      <c r="C8" s="8">
        <f t="shared" si="1"/>
        <v>0.62092132305915493</v>
      </c>
      <c r="D8" s="8">
        <f t="shared" si="0"/>
        <v>186.27639691774647</v>
      </c>
      <c r="E8" s="12"/>
      <c r="F8" s="28" t="s">
        <v>6</v>
      </c>
      <c r="G8" s="29"/>
      <c r="H8" s="29"/>
    </row>
    <row r="9" spans="1:8" ht="26.25">
      <c r="C9" s="15" t="s">
        <v>5</v>
      </c>
      <c r="D9" s="16">
        <f>SUM(D3:D8)</f>
        <v>137.23603082253427</v>
      </c>
      <c r="F9" s="13">
        <f>NPV(0.1,B4:B8)+B3</f>
        <v>137.2360308225343</v>
      </c>
      <c r="G9" s="14"/>
      <c r="H9" s="14"/>
    </row>
  </sheetData>
  <mergeCells count="4">
    <mergeCell ref="C1:D1"/>
    <mergeCell ref="A1:B1"/>
    <mergeCell ref="F8:H8"/>
    <mergeCell ref="F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1" sqref="B21"/>
    </sheetView>
  </sheetViews>
  <sheetFormatPr defaultRowHeight="15"/>
  <cols>
    <col min="2" max="2" width="24.5703125" customWidth="1"/>
  </cols>
  <sheetData>
    <row r="1" spans="1:2" ht="15" customHeight="1">
      <c r="A1" s="2" t="s">
        <v>4</v>
      </c>
      <c r="B1" s="2"/>
    </row>
    <row r="2" spans="1:2" ht="37.5">
      <c r="A2" s="4" t="s">
        <v>0</v>
      </c>
      <c r="B2" s="4" t="s">
        <v>1</v>
      </c>
    </row>
    <row r="3" spans="1:2" ht="21">
      <c r="A3" s="1">
        <v>0</v>
      </c>
      <c r="B3" s="1">
        <v>-1000</v>
      </c>
    </row>
    <row r="4" spans="1:2" ht="21">
      <c r="A4" s="1">
        <v>1</v>
      </c>
      <c r="B4" s="1">
        <v>300</v>
      </c>
    </row>
    <row r="5" spans="1:2" ht="21">
      <c r="A5" s="1">
        <v>2</v>
      </c>
      <c r="B5" s="1">
        <v>300</v>
      </c>
    </row>
    <row r="6" spans="1:2" ht="21">
      <c r="A6" s="1">
        <v>3</v>
      </c>
      <c r="B6" s="1">
        <v>300</v>
      </c>
    </row>
    <row r="7" spans="1:2" ht="21">
      <c r="A7" s="1">
        <v>4</v>
      </c>
      <c r="B7" s="1">
        <v>300</v>
      </c>
    </row>
    <row r="8" spans="1:2" ht="21">
      <c r="A8" s="1">
        <v>5</v>
      </c>
      <c r="B8" s="1">
        <v>300</v>
      </c>
    </row>
    <row r="9" spans="1:2" ht="21">
      <c r="A9" s="17" t="s">
        <v>7</v>
      </c>
      <c r="B9" s="18">
        <f>IRR(B3:B8)</f>
        <v>0.15238237116630637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R7" sqref="R7"/>
    </sheetView>
  </sheetViews>
  <sheetFormatPr defaultRowHeight="15"/>
  <cols>
    <col min="2" max="2" width="24.7109375" customWidth="1"/>
    <col min="4" max="4" width="16.42578125" customWidth="1"/>
  </cols>
  <sheetData>
    <row r="1" spans="1:4" ht="48">
      <c r="A1" s="4" t="s">
        <v>0</v>
      </c>
      <c r="B1" s="4" t="s">
        <v>1</v>
      </c>
      <c r="C1" s="20" t="s">
        <v>8</v>
      </c>
      <c r="D1" s="23" t="s">
        <v>9</v>
      </c>
    </row>
    <row r="2" spans="1:4" ht="21">
      <c r="A2" s="1">
        <v>0</v>
      </c>
      <c r="B2" s="19">
        <v>-1000</v>
      </c>
      <c r="C2" s="7">
        <v>0</v>
      </c>
      <c r="D2" s="22">
        <f>NPV(C2,B$3:B$7)+B$2</f>
        <v>500</v>
      </c>
    </row>
    <row r="3" spans="1:4" ht="21">
      <c r="A3" s="1">
        <v>1</v>
      </c>
      <c r="B3" s="19">
        <v>300</v>
      </c>
      <c r="C3" s="21">
        <v>0.01</v>
      </c>
      <c r="D3" s="22">
        <f t="shared" ref="D3:D32" si="0">NPV(C3,B$3:B$7)+B$2</f>
        <v>456.02937179753621</v>
      </c>
    </row>
    <row r="4" spans="1:4" ht="21">
      <c r="A4" s="1">
        <v>2</v>
      </c>
      <c r="B4" s="19">
        <v>300</v>
      </c>
      <c r="C4" s="21">
        <v>0.02</v>
      </c>
      <c r="D4" s="22">
        <f t="shared" si="0"/>
        <v>414.03785255126172</v>
      </c>
    </row>
    <row r="5" spans="1:4" ht="21">
      <c r="A5" s="1">
        <v>3</v>
      </c>
      <c r="B5" s="19">
        <v>300</v>
      </c>
      <c r="C5" s="21">
        <v>0.03</v>
      </c>
      <c r="D5" s="22">
        <f t="shared" si="0"/>
        <v>373.91215615835995</v>
      </c>
    </row>
    <row r="6" spans="1:4" ht="21">
      <c r="A6" s="1">
        <v>4</v>
      </c>
      <c r="B6" s="19">
        <v>300</v>
      </c>
      <c r="C6" s="21">
        <v>0.04</v>
      </c>
      <c r="D6" s="22">
        <f t="shared" si="0"/>
        <v>335.54669930486148</v>
      </c>
    </row>
    <row r="7" spans="1:4" ht="21">
      <c r="A7" s="1">
        <v>5</v>
      </c>
      <c r="B7" s="19">
        <v>300</v>
      </c>
      <c r="C7" s="21">
        <v>0.05</v>
      </c>
      <c r="D7" s="22">
        <f t="shared" si="0"/>
        <v>298.8430011892458</v>
      </c>
    </row>
    <row r="8" spans="1:4">
      <c r="C8" s="21">
        <v>0.06</v>
      </c>
      <c r="D8" s="22">
        <f t="shared" si="0"/>
        <v>263.70913566971399</v>
      </c>
    </row>
    <row r="9" spans="1:4">
      <c r="C9" s="21">
        <v>7.0000000000000007E-2</v>
      </c>
      <c r="D9" s="22">
        <f t="shared" si="0"/>
        <v>230.05923078427782</v>
      </c>
    </row>
    <row r="10" spans="1:4">
      <c r="C10" s="21">
        <v>0.08</v>
      </c>
      <c r="D10" s="22">
        <f t="shared" si="0"/>
        <v>197.81301112342544</v>
      </c>
    </row>
    <row r="11" spans="1:4">
      <c r="C11" s="21">
        <v>0.09</v>
      </c>
      <c r="D11" s="22">
        <f t="shared" si="0"/>
        <v>166.89537900551477</v>
      </c>
    </row>
    <row r="12" spans="1:4">
      <c r="C12" s="21">
        <v>0.1</v>
      </c>
      <c r="D12" s="22">
        <f t="shared" si="0"/>
        <v>137.2360308225343</v>
      </c>
    </row>
    <row r="13" spans="1:4">
      <c r="C13" s="21">
        <v>0.11</v>
      </c>
      <c r="D13" s="22">
        <f t="shared" si="0"/>
        <v>108.76910529483916</v>
      </c>
    </row>
    <row r="14" spans="1:4">
      <c r="C14" s="21">
        <v>0.12</v>
      </c>
      <c r="D14" s="22">
        <f t="shared" si="0"/>
        <v>81.432860703501092</v>
      </c>
    </row>
    <row r="15" spans="1:4">
      <c r="C15" s="21">
        <v>0.13</v>
      </c>
      <c r="D15" s="22">
        <f t="shared" si="0"/>
        <v>55.169378462811892</v>
      </c>
    </row>
    <row r="16" spans="1:4">
      <c r="C16" s="21">
        <v>0.14000000000000001</v>
      </c>
      <c r="D16" s="22">
        <f t="shared" si="0"/>
        <v>29.924290657537767</v>
      </c>
    </row>
    <row r="17" spans="3:4">
      <c r="C17" s="21">
        <v>0.15</v>
      </c>
      <c r="D17" s="22">
        <f t="shared" si="0"/>
        <v>5.6465294034208</v>
      </c>
    </row>
    <row r="18" spans="3:4">
      <c r="C18" s="21">
        <v>0.16</v>
      </c>
      <c r="D18" s="22">
        <f t="shared" si="0"/>
        <v>-17.711903901629171</v>
      </c>
    </row>
    <row r="19" spans="3:4">
      <c r="C19" s="21">
        <v>0.17</v>
      </c>
      <c r="D19" s="22">
        <f t="shared" si="0"/>
        <v>-40.196151181235336</v>
      </c>
    </row>
    <row r="20" spans="3:4">
      <c r="C20" s="21">
        <v>0.18</v>
      </c>
      <c r="D20" s="22">
        <f t="shared" si="0"/>
        <v>-61.848693717430933</v>
      </c>
    </row>
    <row r="21" spans="3:4">
      <c r="C21" s="21">
        <v>0.19</v>
      </c>
      <c r="D21" s="22">
        <f t="shared" si="0"/>
        <v>-82.709533048957383</v>
      </c>
    </row>
    <row r="22" spans="3:4">
      <c r="C22" s="21">
        <v>0.2</v>
      </c>
      <c r="D22" s="22">
        <f t="shared" si="0"/>
        <v>-102.81635802469123</v>
      </c>
    </row>
    <row r="23" spans="3:4">
      <c r="C23" s="21">
        <v>0.21</v>
      </c>
      <c r="D23" s="22">
        <f t="shared" si="0"/>
        <v>-122.20469918504534</v>
      </c>
    </row>
    <row r="24" spans="3:4">
      <c r="C24" s="21">
        <v>0.22</v>
      </c>
      <c r="D24" s="22">
        <f t="shared" si="0"/>
        <v>-140.90807153558671</v>
      </c>
    </row>
    <row r="25" spans="3:4">
      <c r="C25" s="21">
        <v>0.23</v>
      </c>
      <c r="D25" s="22">
        <f t="shared" si="0"/>
        <v>-158.95810667937133</v>
      </c>
    </row>
    <row r="26" spans="3:4">
      <c r="C26" s="21">
        <v>0.24</v>
      </c>
      <c r="D26" s="22">
        <f t="shared" si="0"/>
        <v>-176.38467518649077</v>
      </c>
    </row>
    <row r="27" spans="3:4">
      <c r="C27" s="21">
        <v>0.25</v>
      </c>
      <c r="D27" s="22">
        <f t="shared" si="0"/>
        <v>-193.21600000000001</v>
      </c>
    </row>
    <row r="28" spans="3:4">
      <c r="C28" s="21">
        <v>0.26</v>
      </c>
      <c r="D28" s="22">
        <f t="shared" si="0"/>
        <v>-209.47876160581905</v>
      </c>
    </row>
    <row r="29" spans="3:4">
      <c r="C29" s="21">
        <v>0.27</v>
      </c>
      <c r="D29" s="22">
        <f t="shared" si="0"/>
        <v>-225.19819562958264</v>
      </c>
    </row>
    <row r="30" spans="3:4">
      <c r="C30" s="21">
        <v>0.28000000000000003</v>
      </c>
      <c r="D30" s="22">
        <f t="shared" si="0"/>
        <v>-240.39818346500397</v>
      </c>
    </row>
    <row r="31" spans="3:4">
      <c r="C31" s="21">
        <v>0.28999999999999998</v>
      </c>
      <c r="D31" s="22">
        <f t="shared" si="0"/>
        <v>-255.10133648548765</v>
      </c>
    </row>
    <row r="32" spans="3:4">
      <c r="C32" s="21">
        <v>0.3</v>
      </c>
      <c r="D32" s="22">
        <f t="shared" si="0"/>
        <v>-269.32907434290451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5" sqref="C5"/>
    </sheetView>
  </sheetViews>
  <sheetFormatPr defaultRowHeight="15"/>
  <cols>
    <col min="1" max="1" width="37.85546875" customWidth="1"/>
    <col min="3" max="3" width="30.42578125" customWidth="1"/>
  </cols>
  <sheetData>
    <row r="1" spans="1:3" ht="23.25">
      <c r="A1" s="24" t="s">
        <v>10</v>
      </c>
      <c r="B1" s="25" t="s">
        <v>15</v>
      </c>
      <c r="C1" s="26">
        <v>25000000</v>
      </c>
    </row>
    <row r="2" spans="1:3" ht="23.25">
      <c r="A2" s="24" t="s">
        <v>11</v>
      </c>
      <c r="B2" s="25" t="s">
        <v>16</v>
      </c>
      <c r="C2" s="25">
        <v>4</v>
      </c>
    </row>
    <row r="3" spans="1:3" ht="23.25">
      <c r="A3" s="24" t="s">
        <v>12</v>
      </c>
      <c r="B3" s="25" t="s">
        <v>8</v>
      </c>
      <c r="C3" s="25">
        <v>0.16</v>
      </c>
    </row>
    <row r="4" spans="1:3" ht="23.25">
      <c r="A4" s="24" t="s">
        <v>13</v>
      </c>
      <c r="B4" s="25" t="s">
        <v>17</v>
      </c>
      <c r="C4" s="25">
        <v>12</v>
      </c>
    </row>
    <row r="5" spans="1:3" ht="23.25">
      <c r="A5" s="24" t="s">
        <v>14</v>
      </c>
      <c r="B5" s="25" t="s">
        <v>18</v>
      </c>
      <c r="C5" s="27">
        <f>PMT((C3/C4),(C2*C4),C1)</f>
        <v>-708507.02011979674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محاسبه NPV</vt:lpstr>
      <vt:lpstr>محاسبه IRR</vt:lpstr>
      <vt:lpstr>تحلیل حساسیت</vt:lpstr>
      <vt:lpstr>محاسبه اقساط وام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Ali</cp:lastModifiedBy>
  <dcterms:created xsi:type="dcterms:W3CDTF">2015-12-26T06:37:15Z</dcterms:created>
  <dcterms:modified xsi:type="dcterms:W3CDTF">2015-12-26T07:00:25Z</dcterms:modified>
</cp:coreProperties>
</file>